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LUPI\EK\PPID\"/>
    </mc:Choice>
  </mc:AlternateContent>
  <xr:revisionPtr revIDLastSave="0" documentId="13_ncr:1_{6E192716-0972-4DB7-9B67-D5C18EA69443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Lamp11" sheetId="7" r:id="rId1"/>
    <sheet name="Sheet2" sheetId="2" r:id="rId2"/>
    <sheet name="Sheet3" sheetId="3" r:id="rId3"/>
    <sheet name="Sheet1" sheetId="15" r:id="rId4"/>
  </sheets>
  <externalReferences>
    <externalReference r:id="rId5"/>
    <externalReference r:id="rId6"/>
    <externalReference r:id="rId7"/>
  </externalReferences>
  <definedNames>
    <definedName name="ASISTEN_BIDANG_PEMERINTAHAN" localSheetId="0">#REF!</definedName>
    <definedName name="ASISTEN_BIDANG_PEMERINTAHAN">#REF!</definedName>
    <definedName name="B_A_P_P_E_D_A">[1]BAPPEDA!$J$5</definedName>
    <definedName name="B_A_W_A_S_D_A">[1]BAWASDA!$J$5</definedName>
    <definedName name="BAGIAN_PEMBERDAYAAN_MASYARAKAT_DESA">[1]PMD!$J$5</definedName>
    <definedName name="DINAS_KEHUTANAN_PERKEBUNAN">[1]EKBANG!$J$4</definedName>
    <definedName name="DINAS_PENDAPATAN_DAERAH">[1]PMD!$J$5</definedName>
    <definedName name="DINAS_PERINDAGKOP_NAKERTRANS">[1]KESBANG!$J$5</definedName>
    <definedName name="DINAS_PERTAMBANGAN_DAN_LINGKUNGAN_HIDUP">[1]CAPIL!$J$5</definedName>
    <definedName name="DINAS_PU_DAN_PERHUBUNGAN">[1]TAPEM!$J$5</definedName>
    <definedName name="DPRD_KOLAKA_UTARA" localSheetId="0">#REF!</definedName>
    <definedName name="DPRD_KOLAKA_UTAR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11" localSheetId="0">'[2]Bant _ Tdk Trsangka'!#REF!</definedName>
    <definedName name="Excel_BuiltIn_Print_Area_11">'[2]Bant _ Tdk Trsangka'!#REF!</definedName>
    <definedName name="Excel_BuiltIn_Print_Area_12" localSheetId="0">[2]Pembiayaan!#REF!</definedName>
    <definedName name="Excel_BuiltIn_Print_Area_12">[2]Pembiayaan!#REF!</definedName>
    <definedName name="Excel_BuiltIn_Print_Area_6" localSheetId="0">'[2]Rekap Belanja'!#REF!</definedName>
    <definedName name="Excel_BuiltIn_Print_Area_6">'[2]Rekap Belanja'!#REF!</definedName>
    <definedName name="Excel_BuiltIn_Print_Titles_1" localSheetId="0">#REF!</definedName>
    <definedName name="Excel_BuiltIn_Print_Titles_1">#REF!</definedName>
    <definedName name="Excel_BuiltIn_Print_Titles_10" localSheetId="0">#REF!</definedName>
    <definedName name="Excel_BuiltIn_Print_Titles_10">#REF!</definedName>
    <definedName name="KECAMATAN_KODEOHA" localSheetId="0">#REF!</definedName>
    <definedName name="KECAMATAN_KODEOHA">#REF!</definedName>
    <definedName name="KECAMATAN_PAKUE" localSheetId="0">[3]PERTANIAN!#REF!</definedName>
    <definedName name="KECAMATAN_PAKUE">[3]PERTANIAN!#REF!</definedName>
    <definedName name="l" localSheetId="0">#REF!</definedName>
    <definedName name="l">#REF!</definedName>
    <definedName name="SEKRETARIAT_DPRD" localSheetId="0">#REF!</definedName>
    <definedName name="SEKRETARIAT_DPRD">#REF!</definedName>
    <definedName name="sfsfSFS" localSheetId="0">#REF!</definedName>
    <definedName name="sfsfSFS">#REF!</definedName>
    <definedName name="sssss">[1]DIKBUDPAR!$J$5</definedName>
    <definedName name="tm_2415921492" localSheetId="0">#REF!</definedName>
    <definedName name="tm_2415921492">#REF!</definedName>
    <definedName name="xx" localSheetId="0">#REF!</definedName>
    <definedName name="xx">#REF!</definedName>
  </definedNames>
  <calcPr calcId="191029"/>
</workbook>
</file>

<file path=xl/calcChain.xml><?xml version="1.0" encoding="utf-8"?>
<calcChain xmlns="http://schemas.openxmlformats.org/spreadsheetml/2006/main">
  <c r="K8" i="7" l="1"/>
  <c r="L8" i="7" s="1"/>
  <c r="K11" i="7"/>
  <c r="L11" i="7" s="1"/>
  <c r="H8" i="7"/>
  <c r="H9" i="7"/>
  <c r="I13" i="7"/>
  <c r="K10" i="7" l="1"/>
  <c r="L10" i="7"/>
  <c r="M16" i="7" l="1"/>
  <c r="N16" i="7" l="1"/>
  <c r="J16" i="7"/>
  <c r="I16" i="7"/>
  <c r="H16" i="7"/>
  <c r="G16" i="7"/>
  <c r="K15" i="7"/>
  <c r="L15" i="7" s="1"/>
  <c r="K14" i="7"/>
  <c r="L14" i="7" s="1"/>
  <c r="K13" i="7"/>
  <c r="L13" i="7" s="1"/>
  <c r="K12" i="7"/>
  <c r="L12" i="7" s="1"/>
  <c r="K9" i="7"/>
  <c r="O8" i="7"/>
  <c r="O9" i="7" l="1"/>
  <c r="L9" i="7"/>
  <c r="O14" i="7"/>
  <c r="O13" i="7"/>
  <c r="O11" i="7"/>
  <c r="O10" i="7"/>
  <c r="O15" i="7"/>
  <c r="K16" i="7"/>
  <c r="O12" i="7"/>
  <c r="O16" i="7" l="1"/>
  <c r="L16" i="7"/>
</calcChain>
</file>

<file path=xl/sharedStrings.xml><?xml version="1.0" encoding="utf-8"?>
<sst xmlns="http://schemas.openxmlformats.org/spreadsheetml/2006/main" count="47" uniqueCount="42">
  <si>
    <t>(dalam rupiah)</t>
  </si>
  <si>
    <t>KABUPATEN KENDAL</t>
  </si>
  <si>
    <t>DAFTAR PENYERTAAN MODAL (INVESTASI) DAERAH</t>
  </si>
  <si>
    <t>NO.</t>
  </si>
  <si>
    <t>TAHUN PENYERTAAN MODAL</t>
  </si>
  <si>
    <t>NAMA BADAN/LEMBAGA/PIHAK KETIGA</t>
  </si>
  <si>
    <t>DASAR HUKUM PENYERTAAN</t>
  </si>
  <si>
    <t>BENTUK PENYERTAAN MODAL DAERAH</t>
  </si>
  <si>
    <t xml:space="preserve">JUMLAH MODAL PIHAK LAIN YANG TELAH DISERTAKAN </t>
  </si>
  <si>
    <t>JUMLAH MODAL YANG TELAH DISERTAKAN SD. AWAL TAHUN</t>
  </si>
  <si>
    <t>PENYERTAAN MODAL TAHUN INI</t>
  </si>
  <si>
    <t>JUMLAH MODAL YANG TELAH DISERTAKAN SD. AKHIR TAHUN INI</t>
  </si>
  <si>
    <t>SISA MODAL YANG BELUM DISERTAKAN</t>
  </si>
  <si>
    <t>HASIL PENYERTAAN MODAL (INVESTASI) DAERAH TAHUN INI</t>
  </si>
  <si>
    <t>JUMLAH MODAL (INVESTASI) YANG DITERIMA KEMBALI TAHUN INI</t>
  </si>
  <si>
    <t>JUMLAH SISA MODAL (INVESTASI YANG DISERTAKAN SD. TAHUN INI</t>
  </si>
  <si>
    <t>10 = 7 + 8</t>
  </si>
  <si>
    <t>11 = 6 -7 - 10</t>
  </si>
  <si>
    <t>14 = 10-13</t>
  </si>
  <si>
    <t>Saham</t>
  </si>
  <si>
    <t>-</t>
  </si>
  <si>
    <t>Jumlah</t>
  </si>
  <si>
    <t>Perda Kab. Kendal Nomor 16 Tahun 2018</t>
  </si>
  <si>
    <t>Perda Kab. Kendal No. 15 Tahun 2018</t>
  </si>
  <si>
    <t>Perda Kab. Kendal No. 17 Tahun 2018</t>
  </si>
  <si>
    <t>Perda Kab. Kendal No. 14 Tahun 2018</t>
  </si>
  <si>
    <t>Uang</t>
  </si>
  <si>
    <t>Halaman 566</t>
  </si>
  <si>
    <t>PT BPR BKK Kendal (Perseroda)</t>
  </si>
  <si>
    <t>PT. BPR BKK JATENG (Perseroda)</t>
  </si>
  <si>
    <t>PT  BPR Kendali Artha (Perseroda)</t>
  </si>
  <si>
    <t>PT Farmasi Kendal (Perseroda)</t>
  </si>
  <si>
    <t>PD  Aneka Usaha Daerah</t>
  </si>
  <si>
    <t>Perumda Air Minum Tirto Panguripan</t>
  </si>
  <si>
    <t>Perda Kab. Kendal No. 11 Tahun 2021</t>
  </si>
  <si>
    <t xml:space="preserve">Perda Kab. Kendal Nomor 2 Tahun 2013 </t>
  </si>
  <si>
    <t>PT PRPP Jawa Tengah (Perseroda)</t>
  </si>
  <si>
    <t>Uang dan Barang</t>
  </si>
  <si>
    <t>JUMLAH MODAL DASAR</t>
  </si>
  <si>
    <t>PER 31 DESEMBER 2024</t>
  </si>
  <si>
    <t>Bank Jateng</t>
  </si>
  <si>
    <t>Perda Kab. Kendal Nomor 13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</si>
</sst>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_-;_-@_-"/>
    <numFmt numFmtId="167" formatCode="_(* #,##0.00_);_(* \(#,##0.00\);_(* &quot;-&quot;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i/>
      <sz val="9"/>
      <color theme="1"/>
      <name val="Trebuchet MS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2" applyAlignment="1">
      <alignment horizontal="center"/>
    </xf>
    <xf numFmtId="0" fontId="1" fillId="0" borderId="0" xfId="2"/>
    <xf numFmtId="0" fontId="5" fillId="0" borderId="0" xfId="2" applyFont="1" applyAlignment="1">
      <alignment horizontal="center"/>
    </xf>
    <xf numFmtId="0" fontId="5" fillId="0" borderId="0" xfId="2" applyFont="1"/>
    <xf numFmtId="0" fontId="3" fillId="0" borderId="0" xfId="2" applyFont="1" applyAlignment="1">
      <alignment horizontal="center" vertical="center"/>
    </xf>
    <xf numFmtId="0" fontId="7" fillId="2" borderId="8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43" fontId="1" fillId="3" borderId="0" xfId="2" applyNumberFormat="1" applyFill="1" applyAlignment="1">
      <alignment vertical="top"/>
    </xf>
    <xf numFmtId="0" fontId="6" fillId="0" borderId="13" xfId="2" applyFont="1" applyBorder="1" applyAlignment="1">
      <alignment horizontal="center" vertical="center"/>
    </xf>
    <xf numFmtId="167" fontId="6" fillId="0" borderId="1" xfId="2" applyNumberFormat="1" applyFont="1" applyBorder="1" applyAlignment="1">
      <alignment vertical="center"/>
    </xf>
    <xf numFmtId="4" fontId="6" fillId="0" borderId="1" xfId="2" applyNumberFormat="1" applyFont="1" applyBorder="1" applyAlignment="1">
      <alignment horizontal="right" vertical="center"/>
    </xf>
    <xf numFmtId="167" fontId="6" fillId="0" borderId="1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10" fontId="0" fillId="0" borderId="0" xfId="5" applyNumberFormat="1" applyFont="1" applyAlignment="1">
      <alignment vertical="center"/>
    </xf>
    <xf numFmtId="165" fontId="5" fillId="0" borderId="0" xfId="2" applyNumberFormat="1" applyFont="1"/>
    <xf numFmtId="167" fontId="0" fillId="0" borderId="0" xfId="4" applyNumberFormat="1" applyFont="1"/>
    <xf numFmtId="167" fontId="3" fillId="0" borderId="0" xfId="4" applyNumberFormat="1" applyFont="1"/>
    <xf numFmtId="167" fontId="1" fillId="0" borderId="0" xfId="2" applyNumberFormat="1"/>
    <xf numFmtId="167" fontId="10" fillId="0" borderId="9" xfId="4" applyNumberFormat="1" applyFont="1" applyFill="1" applyBorder="1" applyAlignment="1">
      <alignment horizontal="center" vertical="top" wrapText="1"/>
    </xf>
    <xf numFmtId="167" fontId="10" fillId="0" borderId="9" xfId="4" applyNumberFormat="1" applyFont="1" applyFill="1" applyBorder="1" applyAlignment="1">
      <alignment horizontal="right" vertical="top" wrapText="1"/>
    </xf>
    <xf numFmtId="167" fontId="5" fillId="0" borderId="9" xfId="4" applyNumberFormat="1" applyFont="1" applyFill="1" applyBorder="1" applyAlignment="1">
      <alignment horizontal="center" vertical="top" wrapText="1"/>
    </xf>
    <xf numFmtId="167" fontId="6" fillId="0" borderId="13" xfId="4" applyNumberFormat="1" applyFont="1" applyFill="1" applyBorder="1" applyAlignment="1">
      <alignment horizontal="center" vertical="center"/>
    </xf>
    <xf numFmtId="4" fontId="5" fillId="0" borderId="0" xfId="2" applyNumberFormat="1" applyFont="1"/>
    <xf numFmtId="0" fontId="5" fillId="0" borderId="0" xfId="2" applyFont="1" applyAlignment="1">
      <alignment horizontal="right"/>
    </xf>
    <xf numFmtId="166" fontId="3" fillId="0" borderId="0" xfId="1" applyNumberFormat="1" applyFont="1" applyFill="1" applyAlignment="1">
      <alignment horizontal="center" vertical="center"/>
    </xf>
    <xf numFmtId="0" fontId="7" fillId="4" borderId="8" xfId="2" applyFont="1" applyFill="1" applyBorder="1" applyAlignment="1">
      <alignment horizontal="center"/>
    </xf>
    <xf numFmtId="43" fontId="5" fillId="0" borderId="0" xfId="2" applyNumberFormat="1" applyFont="1"/>
    <xf numFmtId="41" fontId="1" fillId="0" borderId="0" xfId="1" applyFont="1"/>
    <xf numFmtId="0" fontId="10" fillId="0" borderId="9" xfId="3" applyFont="1" applyBorder="1" applyAlignment="1">
      <alignment vertical="top" wrapText="1"/>
    </xf>
    <xf numFmtId="0" fontId="1" fillId="0" borderId="0" xfId="2" applyAlignment="1">
      <alignment vertical="top"/>
    </xf>
    <xf numFmtId="0" fontId="10" fillId="0" borderId="9" xfId="3" applyFont="1" applyBorder="1" applyAlignment="1">
      <alignment horizontal="center" vertical="top" wrapText="1"/>
    </xf>
    <xf numFmtId="4" fontId="10" fillId="0" borderId="9" xfId="3" applyNumberFormat="1" applyFont="1" applyBorder="1" applyAlignment="1">
      <alignment vertical="top" wrapText="1"/>
    </xf>
    <xf numFmtId="0" fontId="5" fillId="0" borderId="10" xfId="2" applyFont="1" applyBorder="1" applyAlignment="1">
      <alignment horizontal="center" vertical="top"/>
    </xf>
    <xf numFmtId="40" fontId="10" fillId="0" borderId="9" xfId="3" applyNumberFormat="1" applyFont="1" applyBorder="1" applyAlignment="1">
      <alignment vertical="top" wrapText="1"/>
    </xf>
    <xf numFmtId="167" fontId="5" fillId="0" borderId="10" xfId="4" applyNumberFormat="1" applyFont="1" applyFill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167" fontId="5" fillId="0" borderId="11" xfId="4" applyNumberFormat="1" applyFont="1" applyFill="1" applyBorder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9" xfId="2" applyFont="1" applyBorder="1" applyAlignment="1">
      <alignment horizontal="center" vertical="top"/>
    </xf>
    <xf numFmtId="167" fontId="10" fillId="0" borderId="9" xfId="4" applyNumberFormat="1" applyFont="1" applyFill="1" applyBorder="1" applyAlignment="1">
      <alignment horizontal="center" vertical="top"/>
    </xf>
    <xf numFmtId="0" fontId="12" fillId="0" borderId="0" xfId="2" applyFont="1" applyAlignment="1">
      <alignment vertical="top"/>
    </xf>
    <xf numFmtId="165" fontId="11" fillId="0" borderId="0" xfId="2" applyNumberFormat="1" applyFont="1" applyAlignment="1">
      <alignment vertical="top"/>
    </xf>
    <xf numFmtId="10" fontId="11" fillId="0" borderId="0" xfId="2" applyNumberFormat="1" applyFont="1" applyAlignment="1">
      <alignment vertical="top"/>
    </xf>
    <xf numFmtId="43" fontId="11" fillId="0" borderId="0" xfId="2" applyNumberFormat="1" applyFont="1" applyAlignment="1">
      <alignment vertical="top"/>
    </xf>
    <xf numFmtId="0" fontId="10" fillId="0" borderId="9" xfId="3" applyFont="1" applyBorder="1" applyAlignment="1">
      <alignment horizontal="left" vertical="top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0" fillId="0" borderId="0" xfId="0" applyAlignment="1">
      <alignment horizontal="left" textRotation="180"/>
    </xf>
    <xf numFmtId="0" fontId="6" fillId="0" borderId="6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4" fontId="10" fillId="0" borderId="9" xfId="3" applyNumberFormat="1" applyFont="1" applyBorder="1" applyAlignment="1">
      <alignment horizontal="right" vertical="top" wrapText="1"/>
    </xf>
  </cellXfs>
  <cellStyles count="6">
    <cellStyle name="Comma [0]" xfId="1" builtinId="6"/>
    <cellStyle name="Comma [0] 2" xfId="4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RA%20Keuangan%20Audi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RA%20Kolut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>
        <row r="5">
          <cell r="J5" t="str">
            <v>B A W A S D 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42"/>
  <sheetViews>
    <sheetView showGridLines="0" tabSelected="1" zoomScale="90" zoomScaleNormal="90" zoomScaleSheetLayoutView="100" workbookViewId="0">
      <pane xSplit="4" topLeftCell="I1" activePane="topRight" state="frozen"/>
      <selection activeCell="F1" sqref="F1:G3"/>
      <selection pane="topRight" activeCell="K14" sqref="K14"/>
    </sheetView>
  </sheetViews>
  <sheetFormatPr defaultColWidth="9.1796875" defaultRowHeight="14.5" x14ac:dyDescent="0.35"/>
  <cols>
    <col min="1" max="1" width="3.7265625" style="6" customWidth="1"/>
    <col min="2" max="2" width="4.7265625" style="5" customWidth="1"/>
    <col min="3" max="3" width="12.54296875" style="5" customWidth="1"/>
    <col min="4" max="4" width="21.453125" style="6" customWidth="1"/>
    <col min="5" max="5" width="16.36328125" style="6" customWidth="1"/>
    <col min="6" max="6" width="14.1796875" style="6" customWidth="1"/>
    <col min="7" max="7" width="20.1796875" style="6" customWidth="1"/>
    <col min="8" max="8" width="19.453125" style="6" customWidth="1"/>
    <col min="9" max="9" width="20.1796875" style="6" customWidth="1"/>
    <col min="10" max="10" width="13.90625" style="6" customWidth="1"/>
    <col min="11" max="11" width="20.7265625" style="6" customWidth="1"/>
    <col min="12" max="12" width="18.08984375" style="6" customWidth="1"/>
    <col min="13" max="13" width="17" style="6" customWidth="1"/>
    <col min="14" max="14" width="19.08984375" style="6" customWidth="1"/>
    <col min="15" max="15" width="19.36328125" style="6" customWidth="1"/>
    <col min="16" max="16" width="16.54296875" style="6" bestFit="1" customWidth="1"/>
    <col min="17" max="16384" width="9.1796875" style="6"/>
  </cols>
  <sheetData>
    <row r="1" spans="1:18" ht="20.25" customHeight="1" x14ac:dyDescent="0.35">
      <c r="B1" s="60" t="s">
        <v>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8" x14ac:dyDescent="0.35">
      <c r="B2" s="60" t="s">
        <v>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8" x14ac:dyDescent="0.35">
      <c r="B3" s="60" t="s">
        <v>39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8" ht="27" customHeight="1" x14ac:dyDescent="0.35">
      <c r="B4" s="7"/>
      <c r="C4" s="7"/>
      <c r="D4" s="8"/>
      <c r="E4" s="8"/>
      <c r="F4" s="8"/>
      <c r="G4" s="8"/>
      <c r="H4" s="8"/>
      <c r="I4" s="31"/>
      <c r="J4" s="8"/>
      <c r="K4" s="8"/>
      <c r="L4" s="8"/>
      <c r="M4" s="8"/>
      <c r="N4" s="8"/>
      <c r="O4" s="28" t="s">
        <v>0</v>
      </c>
    </row>
    <row r="5" spans="1:18" s="9" customFormat="1" ht="32.25" customHeight="1" x14ac:dyDescent="0.35">
      <c r="B5" s="61" t="s">
        <v>3</v>
      </c>
      <c r="C5" s="50" t="s">
        <v>4</v>
      </c>
      <c r="D5" s="50" t="s">
        <v>5</v>
      </c>
      <c r="E5" s="50" t="s">
        <v>6</v>
      </c>
      <c r="F5" s="50" t="s">
        <v>7</v>
      </c>
      <c r="G5" s="50" t="s">
        <v>38</v>
      </c>
      <c r="H5" s="50" t="s">
        <v>8</v>
      </c>
      <c r="I5" s="50" t="s">
        <v>9</v>
      </c>
      <c r="J5" s="50" t="s">
        <v>10</v>
      </c>
      <c r="K5" s="50" t="s">
        <v>11</v>
      </c>
      <c r="L5" s="52" t="s">
        <v>12</v>
      </c>
      <c r="M5" s="50" t="s">
        <v>13</v>
      </c>
      <c r="N5" s="54" t="s">
        <v>14</v>
      </c>
      <c r="O5" s="62" t="s">
        <v>15</v>
      </c>
    </row>
    <row r="6" spans="1:18" s="9" customFormat="1" ht="29.25" customHeight="1" x14ac:dyDescent="0.35">
      <c r="B6" s="61"/>
      <c r="C6" s="51"/>
      <c r="D6" s="51"/>
      <c r="E6" s="51"/>
      <c r="F6" s="51"/>
      <c r="G6" s="51"/>
      <c r="H6" s="51"/>
      <c r="I6" s="51"/>
      <c r="J6" s="51"/>
      <c r="K6" s="51"/>
      <c r="L6" s="53"/>
      <c r="M6" s="51"/>
      <c r="N6" s="55"/>
      <c r="O6" s="63"/>
    </row>
    <row r="7" spans="1:18" s="11" customFormat="1" ht="15" thickBot="1" x14ac:dyDescent="0.4"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 t="s">
        <v>16</v>
      </c>
      <c r="L7" s="10" t="s">
        <v>17</v>
      </c>
      <c r="M7" s="10">
        <v>12</v>
      </c>
      <c r="N7" s="10">
        <v>13</v>
      </c>
      <c r="O7" s="30" t="s">
        <v>18</v>
      </c>
    </row>
    <row r="8" spans="1:18" s="34" customFormat="1" ht="24.5" customHeight="1" thickTop="1" x14ac:dyDescent="0.35">
      <c r="B8" s="35">
        <v>1</v>
      </c>
      <c r="C8" s="35">
        <v>2024</v>
      </c>
      <c r="D8" s="33" t="s">
        <v>40</v>
      </c>
      <c r="E8" s="49" t="s">
        <v>22</v>
      </c>
      <c r="F8" s="35" t="s">
        <v>19</v>
      </c>
      <c r="G8" s="23">
        <v>10000000000000</v>
      </c>
      <c r="H8" s="23">
        <f>4407355000000-I8</f>
        <v>4335190000000</v>
      </c>
      <c r="I8" s="24">
        <v>72165000000</v>
      </c>
      <c r="J8" s="24">
        <v>0</v>
      </c>
      <c r="K8" s="36">
        <f>I8+J8</f>
        <v>72165000000</v>
      </c>
      <c r="L8" s="64">
        <f>G8-H8-K8</f>
        <v>5592645000000</v>
      </c>
      <c r="M8" s="23">
        <v>18005996440</v>
      </c>
      <c r="N8" s="23">
        <v>0</v>
      </c>
      <c r="O8" s="23">
        <f>+K8</f>
        <v>72165000000</v>
      </c>
    </row>
    <row r="9" spans="1:18" s="34" customFormat="1" ht="23" customHeight="1" x14ac:dyDescent="0.35">
      <c r="B9" s="37">
        <v>2</v>
      </c>
      <c r="C9" s="35">
        <v>2024</v>
      </c>
      <c r="D9" s="33" t="s">
        <v>36</v>
      </c>
      <c r="E9" s="49" t="s">
        <v>20</v>
      </c>
      <c r="F9" s="35" t="s">
        <v>19</v>
      </c>
      <c r="G9" s="23">
        <v>200000000000</v>
      </c>
      <c r="H9" s="23">
        <f>75000000000-I9</f>
        <v>74795000000</v>
      </c>
      <c r="I9" s="24">
        <v>205000000</v>
      </c>
      <c r="J9" s="24">
        <v>0</v>
      </c>
      <c r="K9" s="38">
        <f t="shared" ref="K9:K15" si="0">I9+J9</f>
        <v>205000000</v>
      </c>
      <c r="L9" s="64">
        <f t="shared" ref="L9" si="1">G9-H9-K9</f>
        <v>125000000000</v>
      </c>
      <c r="M9" s="39">
        <v>0</v>
      </c>
      <c r="N9" s="23">
        <v>0</v>
      </c>
      <c r="O9" s="23">
        <f>+K9</f>
        <v>205000000</v>
      </c>
    </row>
    <row r="10" spans="1:18" s="34" customFormat="1" ht="27" customHeight="1" x14ac:dyDescent="0.35">
      <c r="B10" s="35">
        <v>3</v>
      </c>
      <c r="C10" s="35">
        <v>2024</v>
      </c>
      <c r="D10" s="33" t="s">
        <v>29</v>
      </c>
      <c r="E10" s="49" t="s">
        <v>41</v>
      </c>
      <c r="F10" s="35" t="s">
        <v>19</v>
      </c>
      <c r="G10" s="23">
        <v>924840000000</v>
      </c>
      <c r="H10" s="23">
        <v>367380000000</v>
      </c>
      <c r="I10" s="24">
        <v>1770000000</v>
      </c>
      <c r="J10" s="24">
        <v>0</v>
      </c>
      <c r="K10" s="38">
        <f>I10+J10</f>
        <v>1770000000</v>
      </c>
      <c r="L10" s="64">
        <f t="shared" ref="L10:L11" si="2">G10-H10-K10</f>
        <v>555690000000</v>
      </c>
      <c r="M10" s="23">
        <v>230174130</v>
      </c>
      <c r="N10" s="23">
        <v>0</v>
      </c>
      <c r="O10" s="23">
        <f t="shared" ref="O10:O15" si="3">K10-N10</f>
        <v>1770000000</v>
      </c>
    </row>
    <row r="11" spans="1:18" s="34" customFormat="1" ht="24" x14ac:dyDescent="0.35">
      <c r="B11" s="40">
        <v>4</v>
      </c>
      <c r="C11" s="35">
        <v>2024</v>
      </c>
      <c r="D11" s="33" t="s">
        <v>28</v>
      </c>
      <c r="E11" s="49" t="s">
        <v>35</v>
      </c>
      <c r="F11" s="35" t="s">
        <v>19</v>
      </c>
      <c r="G11" s="23">
        <v>84000000000</v>
      </c>
      <c r="H11" s="23">
        <v>13530000000</v>
      </c>
      <c r="I11" s="24">
        <v>8800000000</v>
      </c>
      <c r="J11" s="24">
        <v>0</v>
      </c>
      <c r="K11" s="36">
        <f>I11+J11</f>
        <v>8800000000</v>
      </c>
      <c r="L11" s="64">
        <f t="shared" si="2"/>
        <v>61670000000</v>
      </c>
      <c r="M11" s="23">
        <v>1748792278</v>
      </c>
      <c r="N11" s="23">
        <v>0</v>
      </c>
      <c r="O11" s="23">
        <f t="shared" si="3"/>
        <v>8800000000</v>
      </c>
    </row>
    <row r="12" spans="1:18" s="34" customFormat="1" ht="24" x14ac:dyDescent="0.35">
      <c r="B12" s="40">
        <v>5</v>
      </c>
      <c r="C12" s="35">
        <v>2024</v>
      </c>
      <c r="D12" s="33" t="s">
        <v>30</v>
      </c>
      <c r="E12" s="49" t="s">
        <v>23</v>
      </c>
      <c r="F12" s="35" t="s">
        <v>19</v>
      </c>
      <c r="G12" s="25">
        <v>20000000000</v>
      </c>
      <c r="H12" s="23">
        <v>0</v>
      </c>
      <c r="I12" s="24">
        <v>11068500000</v>
      </c>
      <c r="J12" s="24">
        <v>0</v>
      </c>
      <c r="K12" s="36">
        <f t="shared" si="0"/>
        <v>11068500000</v>
      </c>
      <c r="L12" s="64">
        <f>G12-H12-K12</f>
        <v>8931500000</v>
      </c>
      <c r="M12" s="41">
        <v>1602114298</v>
      </c>
      <c r="N12" s="23">
        <v>0</v>
      </c>
      <c r="O12" s="23">
        <f t="shared" si="3"/>
        <v>11068500000</v>
      </c>
    </row>
    <row r="13" spans="1:18" s="42" customFormat="1" ht="24" x14ac:dyDescent="0.35">
      <c r="B13" s="43">
        <v>6</v>
      </c>
      <c r="C13" s="35">
        <v>2024</v>
      </c>
      <c r="D13" s="33" t="s">
        <v>31</v>
      </c>
      <c r="E13" s="49" t="s">
        <v>24</v>
      </c>
      <c r="F13" s="35" t="s">
        <v>19</v>
      </c>
      <c r="G13" s="23">
        <v>4000000000</v>
      </c>
      <c r="H13" s="23">
        <v>0</v>
      </c>
      <c r="I13" s="24">
        <f>1811520000+500000000</f>
        <v>2311520000</v>
      </c>
      <c r="J13" s="24">
        <v>0</v>
      </c>
      <c r="K13" s="36">
        <f t="shared" si="0"/>
        <v>2311520000</v>
      </c>
      <c r="L13" s="64">
        <f>G13-H13-K13</f>
        <v>1688480000</v>
      </c>
      <c r="M13" s="44">
        <v>267525695</v>
      </c>
      <c r="N13" s="23">
        <v>0</v>
      </c>
      <c r="O13" s="23">
        <f t="shared" si="3"/>
        <v>2311520000</v>
      </c>
    </row>
    <row r="14" spans="1:18" s="42" customFormat="1" ht="24" x14ac:dyDescent="0.35">
      <c r="B14" s="43">
        <v>7</v>
      </c>
      <c r="C14" s="35">
        <v>2024</v>
      </c>
      <c r="D14" s="33" t="s">
        <v>32</v>
      </c>
      <c r="E14" s="49" t="s">
        <v>25</v>
      </c>
      <c r="F14" s="35" t="s">
        <v>37</v>
      </c>
      <c r="G14" s="23">
        <v>14000000000</v>
      </c>
      <c r="H14" s="23">
        <v>0</v>
      </c>
      <c r="I14" s="24">
        <v>12277473656</v>
      </c>
      <c r="J14" s="24">
        <v>0</v>
      </c>
      <c r="K14" s="36">
        <f t="shared" si="0"/>
        <v>12277473656</v>
      </c>
      <c r="L14" s="64">
        <f>G14-H14-K14</f>
        <v>1722526344</v>
      </c>
      <c r="M14" s="44">
        <v>726912515</v>
      </c>
      <c r="N14" s="23">
        <v>0</v>
      </c>
      <c r="O14" s="23">
        <f t="shared" si="3"/>
        <v>12277473656</v>
      </c>
    </row>
    <row r="15" spans="1:18" s="42" customFormat="1" ht="30" customHeight="1" x14ac:dyDescent="0.35">
      <c r="A15" s="45"/>
      <c r="B15" s="43">
        <v>8</v>
      </c>
      <c r="C15" s="35">
        <v>2024</v>
      </c>
      <c r="D15" s="33" t="s">
        <v>33</v>
      </c>
      <c r="E15" s="49" t="s">
        <v>34</v>
      </c>
      <c r="F15" s="35" t="s">
        <v>26</v>
      </c>
      <c r="G15" s="23">
        <v>150000000000</v>
      </c>
      <c r="H15" s="23">
        <v>0</v>
      </c>
      <c r="I15" s="24">
        <v>70873515563.869995</v>
      </c>
      <c r="J15" s="24">
        <v>0</v>
      </c>
      <c r="K15" s="36">
        <f t="shared" si="0"/>
        <v>70873515563.869995</v>
      </c>
      <c r="L15" s="64">
        <f>G15-H15-K15</f>
        <v>79126484436.130005</v>
      </c>
      <c r="M15" s="44">
        <v>4815158290</v>
      </c>
      <c r="N15" s="23">
        <v>0</v>
      </c>
      <c r="O15" s="23">
        <f t="shared" si="3"/>
        <v>70873515563.869995</v>
      </c>
      <c r="P15" s="46"/>
      <c r="Q15" s="47"/>
      <c r="R15" s="48"/>
    </row>
    <row r="16" spans="1:18" s="17" customFormat="1" ht="25.5" customHeight="1" x14ac:dyDescent="0.35">
      <c r="B16" s="57" t="s">
        <v>21</v>
      </c>
      <c r="C16" s="58"/>
      <c r="D16" s="59"/>
      <c r="E16" s="13"/>
      <c r="F16" s="13"/>
      <c r="G16" s="26">
        <f t="shared" ref="G16:L16" si="4">SUM(G8:G15)</f>
        <v>11396840000000</v>
      </c>
      <c r="H16" s="26">
        <f t="shared" si="4"/>
        <v>4790895000000</v>
      </c>
      <c r="I16" s="14">
        <f t="shared" si="4"/>
        <v>179471009219.87</v>
      </c>
      <c r="J16" s="14">
        <f t="shared" si="4"/>
        <v>0</v>
      </c>
      <c r="K16" s="15">
        <f t="shared" si="4"/>
        <v>179471009219.87</v>
      </c>
      <c r="L16" s="15">
        <f t="shared" si="4"/>
        <v>6426473990780.1299</v>
      </c>
      <c r="M16" s="16">
        <f>SUM(M8:M15)</f>
        <v>27396673646</v>
      </c>
      <c r="N16" s="16">
        <f t="shared" ref="N16:O16" si="5">SUM(N8:N15)</f>
        <v>0</v>
      </c>
      <c r="O16" s="16">
        <f t="shared" si="5"/>
        <v>179471009219.87</v>
      </c>
      <c r="Q16" s="18"/>
      <c r="R16" s="12"/>
    </row>
    <row r="17" spans="2:15" x14ac:dyDescent="0.35">
      <c r="B17" s="7"/>
      <c r="C17" s="7"/>
      <c r="D17" s="8"/>
      <c r="E17" s="8"/>
      <c r="F17" s="8"/>
      <c r="G17" s="8"/>
      <c r="H17" s="8"/>
      <c r="I17" s="19"/>
      <c r="J17" s="19"/>
      <c r="K17" s="8"/>
      <c r="L17" s="8"/>
      <c r="M17" s="8"/>
      <c r="N17" s="8"/>
      <c r="O17" s="8"/>
    </row>
    <row r="18" spans="2:15" x14ac:dyDescent="0.35">
      <c r="B18" s="7"/>
      <c r="C18" s="7"/>
      <c r="D18" s="8"/>
      <c r="E18" s="8"/>
      <c r="F18" s="8"/>
      <c r="G18" s="8"/>
      <c r="H18" s="8"/>
      <c r="I18" s="19"/>
      <c r="J18" s="19"/>
      <c r="K18" s="27"/>
      <c r="L18" s="8"/>
      <c r="M18" s="8"/>
      <c r="N18" s="8"/>
      <c r="O18" s="8"/>
    </row>
    <row r="19" spans="2:15" x14ac:dyDescent="0.35">
      <c r="B19" s="7"/>
      <c r="C19" s="7"/>
      <c r="D19" s="8"/>
      <c r="E19" s="8"/>
      <c r="F19" s="8"/>
      <c r="G19" s="8"/>
      <c r="H19" s="8"/>
      <c r="I19" s="19"/>
      <c r="J19" s="19"/>
      <c r="K19" s="8"/>
      <c r="L19" s="8"/>
      <c r="M19" s="8"/>
      <c r="N19" s="8"/>
      <c r="O19" s="8"/>
    </row>
    <row r="20" spans="2:15" x14ac:dyDescent="0.35">
      <c r="B20" s="7"/>
      <c r="C20" s="7"/>
      <c r="D20" s="8"/>
      <c r="E20" s="8"/>
      <c r="F20" s="8"/>
      <c r="G20" s="8"/>
      <c r="H20" s="8"/>
      <c r="I20" s="19"/>
      <c r="J20" s="19"/>
      <c r="K20" s="8"/>
      <c r="L20" s="8"/>
      <c r="M20" s="8"/>
      <c r="N20" s="8"/>
      <c r="O20" s="8"/>
    </row>
    <row r="21" spans="2:15" x14ac:dyDescent="0.35">
      <c r="B21" s="7"/>
      <c r="C21" s="7"/>
      <c r="D21" s="8"/>
      <c r="E21" s="8"/>
      <c r="F21" s="8"/>
      <c r="G21" s="8"/>
      <c r="H21" s="8"/>
      <c r="I21" s="19"/>
      <c r="J21" s="19"/>
      <c r="K21" s="8"/>
      <c r="L21" s="8"/>
      <c r="M21" s="8"/>
      <c r="N21" s="8"/>
      <c r="O21" s="8"/>
    </row>
    <row r="22" spans="2:15" x14ac:dyDescent="0.35">
      <c r="B22" s="7"/>
      <c r="C22" s="7"/>
      <c r="D22" s="8"/>
      <c r="E22" s="8"/>
      <c r="F22" s="8"/>
      <c r="G22" s="8"/>
      <c r="H22" s="8"/>
      <c r="I22" s="19"/>
      <c r="J22" s="19"/>
      <c r="K22" s="8"/>
      <c r="L22" s="8"/>
      <c r="M22" s="8"/>
      <c r="N22" s="8"/>
      <c r="O22" s="8"/>
    </row>
    <row r="23" spans="2:15" x14ac:dyDescent="0.35">
      <c r="H23" s="32"/>
      <c r="I23" s="20"/>
      <c r="J23" s="20"/>
    </row>
    <row r="24" spans="2:15" x14ac:dyDescent="0.35">
      <c r="I24" s="20"/>
      <c r="J24" s="20"/>
    </row>
    <row r="25" spans="2:15" x14ac:dyDescent="0.35">
      <c r="I25" s="20"/>
      <c r="J25" s="20"/>
      <c r="N25" s="4"/>
      <c r="O25" s="4"/>
    </row>
    <row r="26" spans="2:15" x14ac:dyDescent="0.35">
      <c r="I26" s="21"/>
      <c r="J26" s="20"/>
      <c r="L26" s="22"/>
      <c r="N26" s="1"/>
      <c r="O26" s="29"/>
    </row>
    <row r="27" spans="2:15" x14ac:dyDescent="0.35">
      <c r="I27" s="20"/>
      <c r="J27" s="20"/>
      <c r="L27" s="22"/>
      <c r="N27" s="1"/>
      <c r="O27" s="29"/>
    </row>
    <row r="28" spans="2:15" x14ac:dyDescent="0.35">
      <c r="I28" s="20"/>
      <c r="J28" s="20"/>
      <c r="K28" s="22"/>
      <c r="N28" s="1"/>
      <c r="O28" s="3"/>
    </row>
    <row r="29" spans="2:15" x14ac:dyDescent="0.35">
      <c r="I29" s="20"/>
      <c r="J29" s="20"/>
      <c r="N29" s="1"/>
      <c r="O29" s="2"/>
    </row>
    <row r="30" spans="2:15" x14ac:dyDescent="0.35">
      <c r="N30" s="4"/>
      <c r="O30" s="4"/>
    </row>
    <row r="34" spans="1:1" x14ac:dyDescent="0.35">
      <c r="A34" s="56" t="s">
        <v>27</v>
      </c>
    </row>
    <row r="35" spans="1:1" x14ac:dyDescent="0.35">
      <c r="A35" s="56"/>
    </row>
    <row r="36" spans="1:1" x14ac:dyDescent="0.35">
      <c r="A36" s="56"/>
    </row>
    <row r="37" spans="1:1" x14ac:dyDescent="0.35">
      <c r="A37" s="56"/>
    </row>
    <row r="38" spans="1:1" x14ac:dyDescent="0.35">
      <c r="A38" s="56"/>
    </row>
    <row r="39" spans="1:1" x14ac:dyDescent="0.35">
      <c r="A39" s="56"/>
    </row>
    <row r="40" spans="1:1" x14ac:dyDescent="0.35">
      <c r="A40" s="56"/>
    </row>
    <row r="41" spans="1:1" x14ac:dyDescent="0.35">
      <c r="A41" s="56"/>
    </row>
    <row r="42" spans="1:1" x14ac:dyDescent="0.35">
      <c r="A42" s="56"/>
    </row>
  </sheetData>
  <mergeCells count="19">
    <mergeCell ref="B1:O1"/>
    <mergeCell ref="B2:O2"/>
    <mergeCell ref="B3:O3"/>
    <mergeCell ref="B5:B6"/>
    <mergeCell ref="C5:C6"/>
    <mergeCell ref="D5:D6"/>
    <mergeCell ref="E5:E6"/>
    <mergeCell ref="F5:F6"/>
    <mergeCell ref="G5:G6"/>
    <mergeCell ref="H5:H6"/>
    <mergeCell ref="O5:O6"/>
    <mergeCell ref="I5:I6"/>
    <mergeCell ref="J5:J6"/>
    <mergeCell ref="K5:K6"/>
    <mergeCell ref="L5:L6"/>
    <mergeCell ref="M5:M6"/>
    <mergeCell ref="N5:N6"/>
    <mergeCell ref="A34:A42"/>
    <mergeCell ref="B16:D16"/>
  </mergeCells>
  <phoneticPr fontId="13" type="noConversion"/>
  <printOptions horizontalCentered="1"/>
  <pageMargins left="0.51181102362204722" right="0.47244094488188981" top="0.74803149606299213" bottom="0.74803149606299213" header="0.31496062992125984" footer="0.70866141732283472"/>
  <pageSetup paperSize="5" firstPageNumber="1111" orientation="landscape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B15" sqref="B15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K8" sqref="K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Lamp11</vt:lpstr>
      <vt:lpstr>Sheet2</vt:lpstr>
      <vt:lpstr>Sheet3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Retno palupi Handayani</cp:lastModifiedBy>
  <cp:lastPrinted>2025-03-19T03:20:47Z</cp:lastPrinted>
  <dcterms:created xsi:type="dcterms:W3CDTF">2018-05-30T00:53:26Z</dcterms:created>
  <dcterms:modified xsi:type="dcterms:W3CDTF">2025-03-19T03:54:29Z</dcterms:modified>
</cp:coreProperties>
</file>